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AFAEL LLANOS\Downloads\"/>
    </mc:Choice>
  </mc:AlternateContent>
  <xr:revisionPtr revIDLastSave="0" documentId="13_ncr:1_{674EB9EF-6ECF-45FD-B021-DA24DA5F87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. Adecuación" sheetId="1" r:id="rId1"/>
  </sheets>
  <externalReferences>
    <externalReference r:id="rId2"/>
    <externalReference r:id="rId3"/>
  </externalReferences>
  <definedNames>
    <definedName name="_xlnm.Print_Area" localSheetId="0">'P. Adecuación'!$A$1:$H$106</definedName>
    <definedName name="_xlnm.Print_Titles" localSheetId="0">'P. Adecuación'!$2:$5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  <c r="F78" i="1"/>
  <c r="F77" i="1"/>
  <c r="F76" i="1"/>
  <c r="F75" i="1"/>
  <c r="F72" i="1"/>
  <c r="F71" i="1"/>
  <c r="F70" i="1"/>
  <c r="F69" i="1"/>
  <c r="F68" i="1"/>
  <c r="F67" i="1"/>
  <c r="F66" i="1"/>
  <c r="F65" i="1"/>
  <c r="F64" i="1"/>
  <c r="F60" i="1"/>
  <c r="F59" i="1"/>
  <c r="F58" i="1"/>
  <c r="F57" i="1"/>
  <c r="F51" i="1"/>
  <c r="F50" i="1"/>
  <c r="F49" i="1"/>
  <c r="F48" i="1"/>
  <c r="F47" i="1"/>
  <c r="F46" i="1"/>
  <c r="F43" i="1"/>
  <c r="F42" i="1"/>
  <c r="F41" i="1"/>
  <c r="F40" i="1"/>
  <c r="F39" i="1"/>
  <c r="F38" i="1"/>
  <c r="F37" i="1"/>
  <c r="F36" i="1"/>
  <c r="F33" i="1"/>
  <c r="F32" i="1"/>
  <c r="F31" i="1"/>
  <c r="F30" i="1"/>
  <c r="F29" i="1"/>
  <c r="F28" i="1"/>
  <c r="F27" i="1"/>
  <c r="F26" i="1"/>
  <c r="F25" i="1"/>
  <c r="F24" i="1"/>
  <c r="F20" i="1"/>
  <c r="F17" i="1"/>
  <c r="F16" i="1"/>
  <c r="F13" i="1"/>
  <c r="F12" i="1"/>
  <c r="F11" i="1"/>
  <c r="F10" i="1"/>
  <c r="F9" i="1"/>
  <c r="F8" i="1"/>
  <c r="F7" i="1"/>
  <c r="E78" i="1" l="1"/>
  <c r="E77" i="1"/>
  <c r="E76" i="1"/>
  <c r="E75" i="1"/>
  <c r="E72" i="1"/>
  <c r="E71" i="1"/>
  <c r="E70" i="1"/>
  <c r="E69" i="1"/>
  <c r="E68" i="1"/>
  <c r="E67" i="1"/>
  <c r="E65" i="1"/>
  <c r="E64" i="1"/>
  <c r="E60" i="1"/>
  <c r="E59" i="1"/>
  <c r="E58" i="1"/>
  <c r="E57" i="1"/>
  <c r="E51" i="1"/>
  <c r="E50" i="1"/>
  <c r="E49" i="1"/>
  <c r="E48" i="1"/>
  <c r="E47" i="1"/>
  <c r="E43" i="1"/>
  <c r="E42" i="1"/>
  <c r="E41" i="1"/>
  <c r="E40" i="1"/>
  <c r="E39" i="1"/>
  <c r="E38" i="1"/>
  <c r="E37" i="1"/>
  <c r="E36" i="1"/>
  <c r="E33" i="1"/>
  <c r="E32" i="1"/>
  <c r="E31" i="1"/>
  <c r="E30" i="1"/>
  <c r="E29" i="1"/>
  <c r="E28" i="1"/>
  <c r="E27" i="1"/>
  <c r="E26" i="1"/>
  <c r="E25" i="1"/>
  <c r="E24" i="1"/>
  <c r="E20" i="1"/>
  <c r="E17" i="1"/>
  <c r="E16" i="1"/>
  <c r="E13" i="1"/>
  <c r="E12" i="1"/>
  <c r="E11" i="1"/>
  <c r="E10" i="1"/>
  <c r="E9" i="1"/>
  <c r="E8" i="1"/>
  <c r="E7" i="1"/>
  <c r="G82" i="1" l="1"/>
  <c r="G78" i="1"/>
  <c r="G77" i="1"/>
  <c r="G76" i="1"/>
  <c r="G75" i="1"/>
  <c r="G72" i="1"/>
  <c r="G71" i="1"/>
  <c r="G70" i="1"/>
  <c r="G69" i="1"/>
  <c r="G68" i="1"/>
  <c r="G67" i="1"/>
  <c r="G66" i="1"/>
  <c r="G65" i="1"/>
  <c r="G64" i="1"/>
  <c r="G60" i="1"/>
  <c r="G59" i="1"/>
  <c r="G58" i="1"/>
  <c r="G57" i="1"/>
  <c r="G51" i="1"/>
  <c r="G50" i="1"/>
  <c r="G49" i="1"/>
  <c r="G48" i="1"/>
  <c r="G47" i="1"/>
  <c r="G46" i="1"/>
  <c r="G43" i="1"/>
  <c r="G42" i="1"/>
  <c r="G41" i="1"/>
  <c r="G40" i="1"/>
  <c r="G39" i="1"/>
  <c r="G38" i="1"/>
  <c r="G37" i="1"/>
  <c r="G36" i="1"/>
  <c r="G33" i="1"/>
  <c r="G32" i="1"/>
  <c r="G31" i="1"/>
  <c r="G30" i="1"/>
  <c r="G29" i="1"/>
  <c r="G28" i="1"/>
  <c r="G27" i="1"/>
  <c r="G26" i="1"/>
  <c r="G25" i="1"/>
  <c r="G24" i="1"/>
  <c r="G20" i="1"/>
  <c r="G17" i="1"/>
  <c r="G16" i="1"/>
  <c r="G13" i="1"/>
  <c r="G12" i="1"/>
  <c r="G11" i="1"/>
  <c r="G10" i="1"/>
  <c r="G9" i="1"/>
  <c r="G8" i="1"/>
  <c r="G7" i="1"/>
  <c r="D90" i="1" l="1"/>
  <c r="G84" i="1" l="1"/>
  <c r="G86" i="1" s="1"/>
  <c r="G88" i="1" l="1"/>
  <c r="G89" i="1" s="1"/>
  <c r="G87" i="1"/>
  <c r="G90" i="1" l="1"/>
  <c r="G91" i="1" s="1"/>
  <c r="G93" i="1" l="1"/>
  <c r="G95" i="1" s="1"/>
  <c r="I96" i="1" s="1"/>
</calcChain>
</file>

<file path=xl/sharedStrings.xml><?xml version="1.0" encoding="utf-8"?>
<sst xmlns="http://schemas.openxmlformats.org/spreadsheetml/2006/main" count="147" uniqueCount="98">
  <si>
    <t>VALOR TOTAL DEL PROYECTO (TOTAL OBRA + INTERVENTORÍA)</t>
  </si>
  <si>
    <t>INTERVENTORÍA</t>
  </si>
  <si>
    <t>VALOR TOTAL DE LA OBRA (C. DIRECTOS + C. INDIRECTOS)</t>
  </si>
  <si>
    <t xml:space="preserve">TOTAL COSTOS INDIRECTOS </t>
  </si>
  <si>
    <t>UTILIDAD</t>
  </si>
  <si>
    <t xml:space="preserve">IMPREVISTOS </t>
  </si>
  <si>
    <t xml:space="preserve">ADMINISTRACION  </t>
  </si>
  <si>
    <t>COSTOS INDIRECTOS</t>
  </si>
  <si>
    <t>TOTAL COSTOS DIRECTOS</t>
  </si>
  <si>
    <t>m2</t>
  </si>
  <si>
    <t>ASEO GENERAL ENTREGA</t>
  </si>
  <si>
    <t>ASEO GENERAL</t>
  </si>
  <si>
    <t>und</t>
  </si>
  <si>
    <t>ml</t>
  </si>
  <si>
    <t>SUMINISTRO E INSTALACIONES ELECTRICAS</t>
  </si>
  <si>
    <t>m3</t>
  </si>
  <si>
    <t>MAMPOSTERIA Y PINTURA</t>
  </si>
  <si>
    <t>PRELIMINARES</t>
  </si>
  <si>
    <t xml:space="preserve"> VALOR TOTAL</t>
  </si>
  <si>
    <t>VR UNITARIO</t>
  </si>
  <si>
    <t>CANTIDAD</t>
  </si>
  <si>
    <t>UNIDAD</t>
  </si>
  <si>
    <t>ACTIVIDADES</t>
  </si>
  <si>
    <t>ÍTEM</t>
  </si>
  <si>
    <t>Nombre:</t>
  </si>
  <si>
    <t>No. T.P.</t>
  </si>
  <si>
    <t>Firma:</t>
  </si>
  <si>
    <t>Sede:</t>
  </si>
  <si>
    <t>Valor mt2:</t>
  </si>
  <si>
    <t>Realizó</t>
  </si>
  <si>
    <t>Revisó</t>
  </si>
  <si>
    <t>Avaló</t>
  </si>
  <si>
    <t>Cargo</t>
  </si>
  <si>
    <t xml:space="preserve">Secretario de Salud del Departamento de </t>
  </si>
  <si>
    <t>DEMOLICION DE PISOS, ZOCALOS Y MEDIA CAÑA (INCLUYE PLACA DE CONTRAPISO)</t>
  </si>
  <si>
    <t>DESMONTE DE CIELO RASO EXISTENTE</t>
  </si>
  <si>
    <t>DESMONTE DE TECHO (INCLUYE ESTRUCTURA)</t>
  </si>
  <si>
    <t>DEMOLICION DE MUROS</t>
  </si>
  <si>
    <t>EXCAVACIONES Y RELLENOS</t>
  </si>
  <si>
    <t>EXCAVACION MANUAL EN MATERIAL COMUN PARA PLACA DE CONTRAPISO (INCLUYE RETIRO)</t>
  </si>
  <si>
    <t>CIMENTACION Y ESTRUCTURAS EN CONCRETO</t>
  </si>
  <si>
    <t>MURO EN BLOQUE H10 PARA CUARTO DE RESIDIOS Y CUARTO DE ASEO</t>
  </si>
  <si>
    <t xml:space="preserve">ESTUCO PLASTICO EN BASE DE MUROS </t>
  </si>
  <si>
    <t>PINTURA EPOXICA PARA MUROS INTERIORES</t>
  </si>
  <si>
    <t xml:space="preserve">MANTENIMIENTO Y PINTURA DE PUERTAS EN MADERA </t>
  </si>
  <si>
    <t>MANTENIMIENTO Y PINTURA DE PUERTAS METALICAS</t>
  </si>
  <si>
    <t xml:space="preserve">MANTENIMIENTO Y PINTURA DE VENTANAS METALICAS </t>
  </si>
  <si>
    <t>PISOS Y ENCHAPES</t>
  </si>
  <si>
    <t>ALISTADO DE PISO CON MORTERO IMPERMEABILIZADO</t>
  </si>
  <si>
    <t>PISO CERAMICO RESISTENTE A DESLIZAMIENTO (AREA CONSULTORIOS Y SALA DE ESPERA)</t>
  </si>
  <si>
    <t>MEDIA CAÑA EN GRANITO PULIDO</t>
  </si>
  <si>
    <t>PISO CUARTO DE RESIDUOS</t>
  </si>
  <si>
    <t>CUBIERTA Y CIELO RASO</t>
  </si>
  <si>
    <t>RELLENO COMPACTADO PARA PLACA DE CONTRAPISO INCLUYE INSTALACION DE POLIETILENO PARA AISLAMIENTO CONTRA HUMEDAD</t>
  </si>
  <si>
    <t>IVA UTILIDAD</t>
  </si>
  <si>
    <t xml:space="preserve">CUBIERTA TERMOACUSTICA EN UPVC </t>
  </si>
  <si>
    <t>ESTRUCTURA DE CUBIERTA EN PERFIL METALICO TIPO C</t>
  </si>
  <si>
    <t>kg</t>
  </si>
  <si>
    <t>CIELO RASO EN PVC (INCLUYE ESTRUCTURA)</t>
  </si>
  <si>
    <t>MEDIA CAÑA PARA CIELO RASO</t>
  </si>
  <si>
    <t>SUMINISTRO E INSTALACION DE TOMACORRIENTES DOBLES</t>
  </si>
  <si>
    <t xml:space="preserve">SUMINISTRO E INSTALACIÓN DE LUMINARIA LED 25W (INCLUYE LUMINARIA, AÉREO, DERIVACIÓN EN SALIDA CON CONECTORES DE RESORTE. CABLE ENCAUCHETADA 3*14, </t>
  </si>
  <si>
    <t xml:space="preserve">SUMINISTRO E INSTALACIÓN DE INTERRUPTORES </t>
  </si>
  <si>
    <t>No. T.P.A2092017</t>
  </si>
  <si>
    <t>Nombre:ARQ ANDRES LLANOS</t>
  </si>
  <si>
    <t xml:space="preserve">Nombre Entidad :HOSPITAL EDUARDO ARREDONDO DAZA
</t>
  </si>
  <si>
    <t xml:space="preserve">PINTURA DE MURO CERRAMIENTO </t>
  </si>
  <si>
    <t>PISO CERAMICA AREA BAÑOS, COCINA Y ASEO</t>
  </si>
  <si>
    <t>ENCHAPE MUROS BAÑOS, COCINA Y ASEO</t>
  </si>
  <si>
    <r>
      <t xml:space="preserve">PRESUPUESTO PARA OBRAS DE ADECUACIÓN DEL PUESTO DE SALUD DEL CORREGIMIENTO DE VALENCIA DE JESUS, ADSCRITO A LA ESE HOSPITAL EDUARDO ARREDONDO DAZA DEL MUNICIPIO DE VALLEDUPAR CESAR 
</t>
    </r>
    <r>
      <rPr>
        <sz val="10"/>
        <rFont val="Arial"/>
        <family val="2"/>
      </rPr>
      <t>Ministerio de Salud y Protección Social
Subdirección de Infraestructura en Salud</t>
    </r>
  </si>
  <si>
    <t>VALENCIA DE JESUS</t>
  </si>
  <si>
    <t>PISO EXTERIOR</t>
  </si>
  <si>
    <t>PICADA DE MUROS PARA PAÑETE IMPERMEABILIZADO</t>
  </si>
  <si>
    <t>DEMOLICION ENCHAPE PARED</t>
  </si>
  <si>
    <t>DESMONTE APARATOS SANITARIOS</t>
  </si>
  <si>
    <t>PLACA DE CONTRAPISO 3000 PSI E=0,10</t>
  </si>
  <si>
    <t>TRATAMIENTO DE HUMEDADES ASCENDENTES EN MUROS</t>
  </si>
  <si>
    <t>CABALLETE PARA TEJA TERMOACUSTICA EN UPVC</t>
  </si>
  <si>
    <t>SUMINISTRO E INSTALACIÓN DE LUMINARIA LED 40W 60x60 (INCLUYE LUMINARIA, AÉREO, DERIVACIÓN EN SALIDA CON CONECTORES DE RESORTE. CABLE ENCAUCHETADA 3*14</t>
  </si>
  <si>
    <t>SUMINISTRO E INSTALACIONES HIDROSANITARIAS Y AGUAS LLUVIAS</t>
  </si>
  <si>
    <t>PUNTO HIDRAULICO AGUA FRIA PRESION 1/2"</t>
  </si>
  <si>
    <t>REGISTRO DE PASO 1/2"</t>
  </si>
  <si>
    <t>PUNTO SANITARIO 4"</t>
  </si>
  <si>
    <t>PUNTO SANITARIO 2"</t>
  </si>
  <si>
    <t>CAJA DE INSPECCION 60x60</t>
  </si>
  <si>
    <t>CAJA DE INSPECCION 80x80</t>
  </si>
  <si>
    <t>TUBERIA PVC SANITARIA 4"</t>
  </si>
  <si>
    <t>RED HIDRAULICA RDE 21 3/4"</t>
  </si>
  <si>
    <t>APARATOS SANITARIOS</t>
  </si>
  <si>
    <t>SUMINISTRO E INSTALACION SANITARIO TIPO INSTITUCIONAL</t>
  </si>
  <si>
    <t>SUMINISTRO E INSTALACION LAVAMANOS TIPO INSTITUCIONAL, INCLUYE GRIFERIA</t>
  </si>
  <si>
    <t>SUMINISTRO E INSTALACION DUCHAS</t>
  </si>
  <si>
    <t xml:space="preserve">KIT ACCESORIOS BAÑO </t>
  </si>
  <si>
    <t>PAÑETE IMPERMEABILIZADO MUROS</t>
  </si>
  <si>
    <t>PINTURA PARA MUROS FACHADAS EXTERIORES</t>
  </si>
  <si>
    <t>ENCHAPE MUROS CUARTO DE RESIDUOS</t>
  </si>
  <si>
    <t>CANAL PERIMETRAL EN PVC</t>
  </si>
  <si>
    <t>INSTALACIÓN DE TANQUE ELEVADO DE 2000 LTS PLASTICO (INCLUYE TODOS LOS ACCESORIOS NECESARIOS PARA SU CORRECTO FUNCIONAMIENTO)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</si>
</sst>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240A]\ * #,##0.00_-;\-[$$-240A]\ * #,##0.00_-;_-[$$-240A]\ * &quot;-&quot;??_-;_-@_-"/>
    <numFmt numFmtId="165" formatCode="0.0%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2" fillId="0" borderId="3" xfId="0" applyFont="1" applyBorder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1" applyNumberFormat="1" applyFont="1" applyBorder="1" applyAlignment="1">
      <alignment wrapText="1"/>
    </xf>
    <xf numFmtId="165" fontId="0" fillId="0" borderId="2" xfId="1" applyNumberFormat="1" applyFont="1" applyBorder="1" applyAlignment="1">
      <alignment wrapText="1"/>
    </xf>
    <xf numFmtId="165" fontId="0" fillId="0" borderId="0" xfId="1" applyNumberFormat="1" applyFont="1" applyAlignment="1">
      <alignment wrapText="1"/>
    </xf>
    <xf numFmtId="0" fontId="2" fillId="0" borderId="8" xfId="0" applyFont="1" applyBorder="1" applyAlignment="1">
      <alignment horizontal="left" vertical="center" wrapText="1"/>
    </xf>
    <xf numFmtId="0" fontId="0" fillId="2" borderId="0" xfId="0" applyFill="1" applyAlignment="1">
      <alignment wrapText="1"/>
    </xf>
    <xf numFmtId="9" fontId="0" fillId="0" borderId="0" xfId="0" applyNumberFormat="1" applyAlignment="1">
      <alignment wrapText="1"/>
    </xf>
    <xf numFmtId="0" fontId="0" fillId="0" borderId="8" xfId="0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4" fontId="0" fillId="0" borderId="8" xfId="0" applyNumberFormat="1" applyFill="1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2" fontId="0" fillId="0" borderId="4" xfId="0" applyNumberForma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4" fontId="0" fillId="0" borderId="0" xfId="0" applyNumberFormat="1" applyAlignment="1">
      <alignment wrapText="1"/>
    </xf>
    <xf numFmtId="4" fontId="0" fillId="0" borderId="10" xfId="0" applyNumberFormat="1" applyBorder="1" applyAlignment="1">
      <alignment vertical="top" wrapText="1"/>
    </xf>
    <xf numFmtId="4" fontId="0" fillId="0" borderId="2" xfId="0" applyNumberFormat="1" applyBorder="1" applyAlignment="1">
      <alignment wrapText="1"/>
    </xf>
    <xf numFmtId="4" fontId="1" fillId="2" borderId="7" xfId="0" applyNumberFormat="1" applyFont="1" applyFill="1" applyBorder="1"/>
    <xf numFmtId="4" fontId="0" fillId="2" borderId="7" xfId="0" applyNumberFormat="1" applyFill="1" applyBorder="1" applyAlignment="1">
      <alignment wrapText="1"/>
    </xf>
    <xf numFmtId="4" fontId="0" fillId="2" borderId="5" xfId="0" applyNumberFormat="1" applyFill="1" applyBorder="1" applyAlignment="1">
      <alignment wrapText="1"/>
    </xf>
    <xf numFmtId="4" fontId="0" fillId="2" borderId="0" xfId="0" applyNumberFormat="1" applyFill="1" applyAlignment="1">
      <alignment wrapText="1"/>
    </xf>
    <xf numFmtId="4" fontId="0" fillId="0" borderId="0" xfId="0" applyNumberFormat="1" applyAlignment="1">
      <alignment horizontal="right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top" wrapText="1"/>
    </xf>
    <xf numFmtId="4" fontId="0" fillId="0" borderId="11" xfId="0" applyNumberFormat="1" applyBorder="1" applyAlignment="1">
      <alignment horizontal="right" vertical="top" wrapText="1"/>
    </xf>
    <xf numFmtId="4" fontId="0" fillId="0" borderId="8" xfId="0" applyNumberFormat="1" applyFill="1" applyBorder="1" applyAlignment="1">
      <alignment horizontal="right" vertical="top" wrapText="1"/>
    </xf>
    <xf numFmtId="4" fontId="0" fillId="0" borderId="6" xfId="0" applyNumberFormat="1" applyBorder="1" applyAlignment="1">
      <alignment horizontal="right" vertical="top" wrapText="1"/>
    </xf>
    <xf numFmtId="4" fontId="0" fillId="0" borderId="2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4" fontId="0" fillId="2" borderId="7" xfId="0" applyNumberFormat="1" applyFill="1" applyBorder="1" applyAlignment="1">
      <alignment horizontal="right" wrapText="1"/>
    </xf>
    <xf numFmtId="4" fontId="0" fillId="2" borderId="5" xfId="0" applyNumberFormat="1" applyFill="1" applyBorder="1" applyAlignment="1">
      <alignment horizontal="right" wrapText="1"/>
    </xf>
    <xf numFmtId="4" fontId="0" fillId="2" borderId="5" xfId="0" applyNumberFormat="1" applyFill="1" applyBorder="1" applyAlignment="1">
      <alignment horizontal="right"/>
    </xf>
    <xf numFmtId="4" fontId="0" fillId="2" borderId="0" xfId="0" applyNumberFormat="1" applyFill="1" applyAlignment="1">
      <alignment horizontal="right" wrapText="1"/>
    </xf>
    <xf numFmtId="165" fontId="0" fillId="0" borderId="2" xfId="1" applyNumberFormat="1" applyFont="1" applyFill="1" applyBorder="1" applyAlignment="1">
      <alignment wrapText="1"/>
    </xf>
    <xf numFmtId="4" fontId="0" fillId="0" borderId="13" xfId="0" applyNumberFormat="1" applyFill="1" applyBorder="1" applyAlignment="1">
      <alignment vertical="top" wrapText="1"/>
    </xf>
    <xf numFmtId="4" fontId="0" fillId="0" borderId="13" xfId="0" applyNumberForma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</cellXfs>
  <cellStyles count="2">
    <cellStyle name="Normal" xfId="0" builtinId="0"/>
    <cellStyle name="Porcentaje" xfId="1" builtinId="5"/>
  </cellStyles>
  <dxfs count="8">
    <dxf>
      <numFmt numFmtId="4" formatCode="#,##0.00"/>
      <alignment horizontal="right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4" formatCode="#,##0.00"/>
      <alignment horizontal="righ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4" formatCode="#,##0.00"/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left" vertical="top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YECTOS%20ADECUACION%20HEAD\SEDES\HEAD%20VALENCIA%20DE%20JESUS\FORMATOS\ENTREGABLES\definitivo\FORMATO%20MEMORIAS%20CTDES%20CENTRO%20DE%20SALUD%20HEAD%20VALEN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YECTOS%20ADECUACION%20HEAD\SEDES\HEAD%20VALENCIA%20DE%20JESUS\FORMATOS\ENTREGABLES\definitivo\APU%20VAL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1"/>
      <sheetName val="1.2"/>
      <sheetName val="1.3"/>
      <sheetName val="1,4"/>
      <sheetName val="1.5"/>
      <sheetName val="1.6"/>
      <sheetName val="1,7"/>
      <sheetName val="2,1"/>
      <sheetName val="2,2"/>
      <sheetName val="3,1"/>
      <sheetName val="4,1"/>
      <sheetName val="4,2"/>
      <sheetName val="4,3"/>
      <sheetName val="4,4"/>
      <sheetName val="4,5"/>
      <sheetName val="4,6"/>
      <sheetName val="4,7"/>
      <sheetName val="4,8"/>
      <sheetName val="4,9"/>
      <sheetName val="4,10"/>
      <sheetName val="5,1"/>
      <sheetName val="5,2"/>
      <sheetName val="5,3"/>
      <sheetName val="5,4"/>
      <sheetName val="5,5"/>
      <sheetName val="5,6"/>
      <sheetName val="5,7"/>
      <sheetName val="5,8"/>
      <sheetName val="6,1"/>
      <sheetName val="6,2"/>
      <sheetName val="6,3"/>
      <sheetName val="6,4"/>
      <sheetName val="6,5"/>
      <sheetName val="6,6"/>
      <sheetName val="7,1"/>
      <sheetName val="7,2"/>
      <sheetName val="7,3"/>
      <sheetName val="7,4"/>
      <sheetName val="8,1"/>
      <sheetName val="8,2"/>
      <sheetName val="8,3"/>
      <sheetName val="8,4"/>
      <sheetName val="8,5"/>
      <sheetName val="8,6"/>
      <sheetName val="8,7"/>
      <sheetName val="8,8"/>
      <sheetName val="8,9"/>
      <sheetName val="9,1"/>
      <sheetName val="9,2"/>
      <sheetName val="9,3"/>
      <sheetName val="9,4"/>
    </sheetNames>
    <sheetDataSet>
      <sheetData sheetId="0">
        <row r="47">
          <cell r="AN47">
            <v>162.9409</v>
          </cell>
        </row>
      </sheetData>
      <sheetData sheetId="1">
        <row r="47">
          <cell r="AN47">
            <v>153.33449999999999</v>
          </cell>
        </row>
      </sheetData>
      <sheetData sheetId="2">
        <row r="47">
          <cell r="AN47">
            <v>201.98159999999999</v>
          </cell>
        </row>
      </sheetData>
      <sheetData sheetId="3">
        <row r="47">
          <cell r="AN47">
            <v>13.572000000000001</v>
          </cell>
        </row>
      </sheetData>
      <sheetData sheetId="4">
        <row r="47">
          <cell r="AN47">
            <v>165.86</v>
          </cell>
        </row>
      </sheetData>
      <sheetData sheetId="5">
        <row r="47">
          <cell r="AN47">
            <v>298.548</v>
          </cell>
        </row>
      </sheetData>
      <sheetData sheetId="6">
        <row r="47">
          <cell r="AN47">
            <v>8</v>
          </cell>
        </row>
      </sheetData>
      <sheetData sheetId="7">
        <row r="47">
          <cell r="AN47">
            <v>95.507999999999996</v>
          </cell>
        </row>
      </sheetData>
      <sheetData sheetId="8">
        <row r="47">
          <cell r="AN47">
            <v>95.507999999999996</v>
          </cell>
        </row>
      </sheetData>
      <sheetData sheetId="9">
        <row r="47">
          <cell r="AN47">
            <v>162.9409</v>
          </cell>
        </row>
      </sheetData>
      <sheetData sheetId="10">
        <row r="47">
          <cell r="AN47">
            <v>3.6</v>
          </cell>
        </row>
      </sheetData>
      <sheetData sheetId="11">
        <row r="47">
          <cell r="AN47">
            <v>165.86</v>
          </cell>
        </row>
      </sheetData>
      <sheetData sheetId="12">
        <row r="47">
          <cell r="AN47">
            <v>165.86</v>
          </cell>
        </row>
      </sheetData>
      <sheetData sheetId="13">
        <row r="47">
          <cell r="AN47">
            <v>165.86</v>
          </cell>
        </row>
      </sheetData>
      <sheetData sheetId="14">
        <row r="47">
          <cell r="AN47">
            <v>295.45599999999996</v>
          </cell>
        </row>
      </sheetData>
      <sheetData sheetId="15">
        <row r="47">
          <cell r="AN47">
            <v>13</v>
          </cell>
        </row>
      </sheetData>
      <sheetData sheetId="16">
        <row r="47">
          <cell r="AN47">
            <v>4</v>
          </cell>
        </row>
      </sheetData>
      <sheetData sheetId="17">
        <row r="47">
          <cell r="AN47">
            <v>2</v>
          </cell>
        </row>
      </sheetData>
      <sheetData sheetId="18">
        <row r="47">
          <cell r="AN47">
            <v>132.55199999999999</v>
          </cell>
        </row>
      </sheetData>
      <sheetData sheetId="19">
        <row r="47">
          <cell r="AN47">
            <v>142.2225</v>
          </cell>
        </row>
      </sheetData>
      <sheetData sheetId="20">
        <row r="47">
          <cell r="AN47">
            <v>196.43029999999999</v>
          </cell>
        </row>
      </sheetData>
      <sheetData sheetId="21">
        <row r="47">
          <cell r="AN47">
            <v>154.83789999999999</v>
          </cell>
        </row>
      </sheetData>
      <sheetData sheetId="22">
        <row r="47">
          <cell r="AN47">
            <v>165.86</v>
          </cell>
        </row>
      </sheetData>
      <sheetData sheetId="23">
        <row r="47">
          <cell r="AN47">
            <v>10.9108</v>
          </cell>
        </row>
      </sheetData>
      <sheetData sheetId="24">
        <row r="47">
          <cell r="AN47">
            <v>29.520000000000003</v>
          </cell>
        </row>
      </sheetData>
      <sheetData sheetId="25">
        <row r="47">
          <cell r="AN47">
            <v>43.68</v>
          </cell>
        </row>
      </sheetData>
      <sheetData sheetId="26">
        <row r="47">
          <cell r="AN47">
            <v>9.6064000000000007</v>
          </cell>
        </row>
      </sheetData>
      <sheetData sheetId="27">
        <row r="47">
          <cell r="AN47">
            <v>37.463799999999999</v>
          </cell>
        </row>
      </sheetData>
      <sheetData sheetId="28">
        <row r="47">
          <cell r="AN47">
            <v>201.98159999999999</v>
          </cell>
        </row>
      </sheetData>
      <sheetData sheetId="29">
        <row r="47">
          <cell r="AN47">
            <v>12.59</v>
          </cell>
        </row>
      </sheetData>
      <sheetData sheetId="30">
        <row r="47">
          <cell r="AN47">
            <v>1917.5</v>
          </cell>
        </row>
      </sheetData>
      <sheetData sheetId="31">
        <row r="47">
          <cell r="AN47">
            <v>162.9409</v>
          </cell>
        </row>
      </sheetData>
      <sheetData sheetId="32">
        <row r="47">
          <cell r="AN47">
            <v>189.49000000000004</v>
          </cell>
        </row>
      </sheetData>
      <sheetData sheetId="33">
        <row r="47">
          <cell r="AN47">
            <v>12.1</v>
          </cell>
        </row>
      </sheetData>
      <sheetData sheetId="34">
        <row r="47">
          <cell r="AN47">
            <v>20</v>
          </cell>
        </row>
      </sheetData>
      <sheetData sheetId="35">
        <row r="47">
          <cell r="AN47">
            <v>20</v>
          </cell>
        </row>
      </sheetData>
      <sheetData sheetId="36">
        <row r="47">
          <cell r="AN47">
            <v>23</v>
          </cell>
        </row>
      </sheetData>
      <sheetData sheetId="37">
        <row r="47">
          <cell r="AN47">
            <v>15</v>
          </cell>
        </row>
      </sheetData>
      <sheetData sheetId="38">
        <row r="47">
          <cell r="AN47">
            <v>10</v>
          </cell>
        </row>
      </sheetData>
      <sheetData sheetId="39">
        <row r="47">
          <cell r="AN47">
            <v>10</v>
          </cell>
        </row>
      </sheetData>
      <sheetData sheetId="40" refreshError="1"/>
      <sheetData sheetId="41">
        <row r="47">
          <cell r="AN47">
            <v>6</v>
          </cell>
        </row>
      </sheetData>
      <sheetData sheetId="42">
        <row r="47">
          <cell r="AN47">
            <v>3</v>
          </cell>
        </row>
      </sheetData>
      <sheetData sheetId="43">
        <row r="47">
          <cell r="AN47">
            <v>1</v>
          </cell>
        </row>
      </sheetData>
      <sheetData sheetId="44">
        <row r="47">
          <cell r="AN47">
            <v>34.19</v>
          </cell>
        </row>
      </sheetData>
      <sheetData sheetId="45">
        <row r="47">
          <cell r="AN47">
            <v>30</v>
          </cell>
        </row>
      </sheetData>
      <sheetData sheetId="46">
        <row r="47">
          <cell r="AN47">
            <v>1</v>
          </cell>
        </row>
      </sheetData>
      <sheetData sheetId="47">
        <row r="47">
          <cell r="AN47">
            <v>4</v>
          </cell>
        </row>
      </sheetData>
      <sheetData sheetId="48">
        <row r="47">
          <cell r="AN47">
            <v>4</v>
          </cell>
        </row>
      </sheetData>
      <sheetData sheetId="49">
        <row r="47">
          <cell r="AN47">
            <v>2</v>
          </cell>
        </row>
      </sheetData>
      <sheetData sheetId="50">
        <row r="47">
          <cell r="AN47">
            <v>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"/>
      <sheetName val="1.2"/>
      <sheetName val="1,3"/>
      <sheetName val="1,4"/>
      <sheetName val="1,5"/>
      <sheetName val="1,6"/>
      <sheetName val="1,7"/>
      <sheetName val="2,1"/>
      <sheetName val="2,2"/>
      <sheetName val="3,1"/>
      <sheetName val="4,1"/>
      <sheetName val="4,2"/>
      <sheetName val="4,3"/>
      <sheetName val="4,4"/>
      <sheetName val="4,5"/>
      <sheetName val="4,6"/>
      <sheetName val="4,7"/>
      <sheetName val="4,8"/>
      <sheetName val="4,9"/>
      <sheetName val="4,10"/>
      <sheetName val="5,1"/>
      <sheetName val="5,2"/>
      <sheetName val="5,3"/>
      <sheetName val="5,4"/>
      <sheetName val="5,5"/>
      <sheetName val="5,6"/>
      <sheetName val="5,7"/>
      <sheetName val="5,8"/>
      <sheetName val="6,1"/>
      <sheetName val="6,2"/>
      <sheetName val="6,3"/>
      <sheetName val="6,4"/>
      <sheetName val="6,5"/>
      <sheetName val="6,6"/>
      <sheetName val="6,7"/>
      <sheetName val="7,1"/>
      <sheetName val="7,2"/>
      <sheetName val="7,3"/>
      <sheetName val="7,4"/>
      <sheetName val="7,5"/>
      <sheetName val="8,1"/>
      <sheetName val="8,2"/>
      <sheetName val="8,3"/>
      <sheetName val="8,4"/>
      <sheetName val="8,5"/>
      <sheetName val="8,6"/>
      <sheetName val="8,7"/>
      <sheetName val="8,8"/>
      <sheetName val="8,9"/>
      <sheetName val="9,1"/>
      <sheetName val="9,2"/>
      <sheetName val="9,3"/>
      <sheetName val="9,4"/>
      <sheetName val="10,1"/>
    </sheetNames>
    <sheetDataSet>
      <sheetData sheetId="0">
        <row r="34">
          <cell r="I34">
            <v>24520</v>
          </cell>
        </row>
      </sheetData>
      <sheetData sheetId="1">
        <row r="34">
          <cell r="I34">
            <v>12935</v>
          </cell>
        </row>
      </sheetData>
      <sheetData sheetId="2">
        <row r="34">
          <cell r="I34">
            <v>68838</v>
          </cell>
        </row>
      </sheetData>
      <sheetData sheetId="3">
        <row r="34">
          <cell r="I34">
            <v>21949</v>
          </cell>
        </row>
      </sheetData>
      <sheetData sheetId="4">
        <row r="34">
          <cell r="I34">
            <v>13320</v>
          </cell>
        </row>
      </sheetData>
      <sheetData sheetId="5">
        <row r="34">
          <cell r="I34">
            <v>16271</v>
          </cell>
        </row>
      </sheetData>
      <sheetData sheetId="6">
        <row r="34">
          <cell r="I34">
            <v>36326</v>
          </cell>
        </row>
      </sheetData>
      <sheetData sheetId="7">
        <row r="34">
          <cell r="I34">
            <v>91583</v>
          </cell>
        </row>
      </sheetData>
      <sheetData sheetId="8">
        <row r="34">
          <cell r="I34">
            <v>139006</v>
          </cell>
        </row>
      </sheetData>
      <sheetData sheetId="9">
        <row r="34">
          <cell r="I34">
            <v>75412</v>
          </cell>
        </row>
      </sheetData>
      <sheetData sheetId="10">
        <row r="34">
          <cell r="I34">
            <v>132830</v>
          </cell>
        </row>
      </sheetData>
      <sheetData sheetId="11">
        <row r="34">
          <cell r="I34">
            <v>34741</v>
          </cell>
        </row>
      </sheetData>
      <sheetData sheetId="12">
        <row r="34">
          <cell r="I34">
            <v>20604</v>
          </cell>
        </row>
      </sheetData>
      <sheetData sheetId="13">
        <row r="34">
          <cell r="I34">
            <v>28779</v>
          </cell>
        </row>
      </sheetData>
      <sheetData sheetId="14">
        <row r="34">
          <cell r="I34">
            <v>76439</v>
          </cell>
        </row>
      </sheetData>
      <sheetData sheetId="15">
        <row r="34">
          <cell r="I34">
            <v>269734</v>
          </cell>
        </row>
      </sheetData>
      <sheetData sheetId="16">
        <row r="34">
          <cell r="I34">
            <v>349434</v>
          </cell>
        </row>
      </sheetData>
      <sheetData sheetId="17">
        <row r="34">
          <cell r="I34">
            <v>349434</v>
          </cell>
        </row>
      </sheetData>
      <sheetData sheetId="18">
        <row r="34">
          <cell r="I34">
            <v>29897</v>
          </cell>
        </row>
      </sheetData>
      <sheetData sheetId="19">
        <row r="34">
          <cell r="I34">
            <v>29897</v>
          </cell>
        </row>
      </sheetData>
      <sheetData sheetId="20">
        <row r="34">
          <cell r="I34">
            <v>46704</v>
          </cell>
        </row>
      </sheetData>
      <sheetData sheetId="21">
        <row r="34">
          <cell r="I34">
            <v>149291</v>
          </cell>
        </row>
      </sheetData>
      <sheetData sheetId="22">
        <row r="34">
          <cell r="I34">
            <v>42131</v>
          </cell>
        </row>
      </sheetData>
      <sheetData sheetId="23">
        <row r="34">
          <cell r="I34">
            <v>116216</v>
          </cell>
        </row>
      </sheetData>
      <sheetData sheetId="24">
        <row r="34">
          <cell r="I34">
            <v>114521</v>
          </cell>
        </row>
      </sheetData>
      <sheetData sheetId="25">
        <row r="34">
          <cell r="I34">
            <v>114521</v>
          </cell>
        </row>
      </sheetData>
      <sheetData sheetId="26">
        <row r="34">
          <cell r="I34">
            <v>116216</v>
          </cell>
        </row>
      </sheetData>
      <sheetData sheetId="27">
        <row r="34">
          <cell r="I34">
            <v>149291</v>
          </cell>
        </row>
      </sheetData>
      <sheetData sheetId="28">
        <row r="34">
          <cell r="I34">
            <v>141856</v>
          </cell>
        </row>
      </sheetData>
      <sheetData sheetId="29">
        <row r="34">
          <cell r="I34">
            <v>127449</v>
          </cell>
        </row>
      </sheetData>
      <sheetData sheetId="30">
        <row r="36">
          <cell r="I36">
            <v>27200</v>
          </cell>
        </row>
      </sheetData>
      <sheetData sheetId="31">
        <row r="34">
          <cell r="I34">
            <v>111137</v>
          </cell>
        </row>
      </sheetData>
      <sheetData sheetId="32">
        <row r="34">
          <cell r="I34">
            <v>23459</v>
          </cell>
        </row>
      </sheetData>
      <sheetData sheetId="33">
        <row r="34">
          <cell r="I34">
            <v>57778</v>
          </cell>
        </row>
      </sheetData>
      <sheetData sheetId="34">
        <row r="34">
          <cell r="I34">
            <v>7800</v>
          </cell>
        </row>
      </sheetData>
      <sheetData sheetId="35">
        <row r="38">
          <cell r="I38">
            <v>34905</v>
          </cell>
        </row>
      </sheetData>
      <sheetData sheetId="36">
        <row r="38">
          <cell r="I38">
            <v>30505</v>
          </cell>
        </row>
      </sheetData>
      <sheetData sheetId="37">
        <row r="34">
          <cell r="I34">
            <v>151503</v>
          </cell>
        </row>
      </sheetData>
      <sheetData sheetId="38">
        <row r="34">
          <cell r="I34">
            <v>78562</v>
          </cell>
        </row>
      </sheetData>
      <sheetData sheetId="39">
        <row r="38">
          <cell r="I38">
            <v>4800124</v>
          </cell>
        </row>
      </sheetData>
      <sheetData sheetId="40">
        <row r="38">
          <cell r="I38">
            <v>69930</v>
          </cell>
        </row>
      </sheetData>
      <sheetData sheetId="41">
        <row r="38">
          <cell r="I38">
            <v>97602</v>
          </cell>
        </row>
      </sheetData>
      <sheetData sheetId="42">
        <row r="37">
          <cell r="I37">
            <v>122560</v>
          </cell>
        </row>
      </sheetData>
      <sheetData sheetId="43">
        <row r="37">
          <cell r="I37">
            <v>82550</v>
          </cell>
        </row>
      </sheetData>
      <sheetData sheetId="44">
        <row r="38">
          <cell r="I38">
            <v>658176</v>
          </cell>
        </row>
      </sheetData>
      <sheetData sheetId="45">
        <row r="38">
          <cell r="I38">
            <v>880443</v>
          </cell>
        </row>
      </sheetData>
      <sheetData sheetId="46">
        <row r="37">
          <cell r="I37">
            <v>38561</v>
          </cell>
        </row>
      </sheetData>
      <sheetData sheetId="47">
        <row r="38">
          <cell r="I38">
            <v>19784</v>
          </cell>
        </row>
      </sheetData>
      <sheetData sheetId="48">
        <row r="35">
          <cell r="I35">
            <v>2455069</v>
          </cell>
        </row>
      </sheetData>
      <sheetData sheetId="49">
        <row r="34">
          <cell r="I34">
            <v>855888</v>
          </cell>
        </row>
      </sheetData>
      <sheetData sheetId="50">
        <row r="34">
          <cell r="I34">
            <v>1306774</v>
          </cell>
        </row>
      </sheetData>
      <sheetData sheetId="51">
        <row r="34">
          <cell r="I34">
            <v>155274</v>
          </cell>
        </row>
      </sheetData>
      <sheetData sheetId="52">
        <row r="34">
          <cell r="I34">
            <v>164274</v>
          </cell>
        </row>
      </sheetData>
      <sheetData sheetId="53">
        <row r="34">
          <cell r="I34">
            <v>11469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" displayName="Tabla13" ref="B5:G82" totalsRowShown="0" headerRowDxfId="7" dataDxfId="6">
  <autoFilter ref="B5:G82" xr:uid="{00000000-0009-0000-0100-000001000000}"/>
  <tableColumns count="6">
    <tableColumn id="1" xr3:uid="{00000000-0010-0000-0000-000001000000}" name="ÍTEM" dataDxfId="5"/>
    <tableColumn id="3" xr3:uid="{00000000-0010-0000-0000-000003000000}" name="ACTIVIDADES" dataDxfId="4"/>
    <tableColumn id="4" xr3:uid="{00000000-0010-0000-0000-000004000000}" name="UNIDAD" dataDxfId="3"/>
    <tableColumn id="5" xr3:uid="{00000000-0010-0000-0000-000005000000}" name="CANTIDAD" dataDxfId="2"/>
    <tableColumn id="6" xr3:uid="{00000000-0010-0000-0000-000006000000}" name="VR UNITARIO" dataDxfId="1"/>
    <tableColumn id="7" xr3:uid="{00000000-0010-0000-0000-000007000000}" name=" VALOR TOTAL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5"/>
  <sheetViews>
    <sheetView tabSelected="1" view="pageBreakPreview" topLeftCell="A84" zoomScaleNormal="100" zoomScaleSheetLayoutView="100" workbookViewId="0">
      <selection activeCell="E46" sqref="E46"/>
    </sheetView>
  </sheetViews>
  <sheetFormatPr baseColWidth="10" defaultColWidth="11.42578125" defaultRowHeight="12.75" x14ac:dyDescent="0.2"/>
  <cols>
    <col min="1" max="1" width="2.85546875" style="1" customWidth="1"/>
    <col min="2" max="2" width="11.7109375" style="1" bestFit="1" customWidth="1"/>
    <col min="3" max="3" width="81.28515625" style="1" customWidth="1"/>
    <col min="4" max="4" width="11.7109375" style="1" bestFit="1" customWidth="1"/>
    <col min="5" max="5" width="12.28515625" style="27" customWidth="1"/>
    <col min="6" max="7" width="21" style="34" bestFit="1" customWidth="1"/>
    <col min="8" max="8" width="3" style="1" customWidth="1"/>
    <col min="9" max="9" width="16.140625" style="1" bestFit="1" customWidth="1"/>
    <col min="10" max="11" width="11.42578125" style="1"/>
    <col min="12" max="12" width="11.7109375" style="1" bestFit="1" customWidth="1"/>
    <col min="13" max="14" width="17.85546875" style="1" bestFit="1" customWidth="1"/>
    <col min="15" max="16384" width="11.42578125" style="1"/>
  </cols>
  <sheetData>
    <row r="1" spans="2:7" ht="15" customHeight="1" x14ac:dyDescent="0.2"/>
    <row r="2" spans="2:7" ht="61.5" customHeight="1" x14ac:dyDescent="0.2">
      <c r="B2" s="49" t="s">
        <v>69</v>
      </c>
      <c r="C2" s="50"/>
      <c r="D2" s="50"/>
      <c r="E2" s="50"/>
      <c r="F2" s="50"/>
      <c r="G2" s="51"/>
    </row>
    <row r="3" spans="2:7" ht="19.5" customHeight="1" x14ac:dyDescent="0.2">
      <c r="B3" s="52" t="s">
        <v>65</v>
      </c>
      <c r="C3" s="53"/>
      <c r="D3" s="53"/>
      <c r="E3" s="54"/>
      <c r="F3" s="35"/>
      <c r="G3" s="35"/>
    </row>
    <row r="4" spans="2:7" ht="17.25" customHeight="1" x14ac:dyDescent="0.2">
      <c r="B4" s="9" t="s">
        <v>27</v>
      </c>
      <c r="C4" s="55" t="s">
        <v>70</v>
      </c>
      <c r="D4" s="56"/>
      <c r="E4" s="57"/>
      <c r="F4" s="58" t="s">
        <v>28</v>
      </c>
      <c r="G4" s="59"/>
    </row>
    <row r="5" spans="2:7" x14ac:dyDescent="0.2">
      <c r="B5" s="1" t="s">
        <v>23</v>
      </c>
      <c r="C5" s="1" t="s">
        <v>22</v>
      </c>
      <c r="D5" s="1" t="s">
        <v>21</v>
      </c>
      <c r="E5" s="27" t="s">
        <v>20</v>
      </c>
      <c r="F5" s="34" t="s">
        <v>19</v>
      </c>
      <c r="G5" s="34" t="s">
        <v>18</v>
      </c>
    </row>
    <row r="6" spans="2:7" x14ac:dyDescent="0.2">
      <c r="B6" s="18">
        <v>1</v>
      </c>
      <c r="C6" s="19" t="s">
        <v>17</v>
      </c>
      <c r="D6" s="20"/>
      <c r="E6" s="28"/>
      <c r="F6" s="36"/>
      <c r="G6" s="37"/>
    </row>
    <row r="7" spans="2:7" x14ac:dyDescent="0.2">
      <c r="B7" s="13">
        <v>1.1000000000000001</v>
      </c>
      <c r="C7" s="21" t="s">
        <v>34</v>
      </c>
      <c r="D7" s="15" t="s">
        <v>9</v>
      </c>
      <c r="E7" s="17">
        <f>'[1]1,1'!$AN$47</f>
        <v>162.9409</v>
      </c>
      <c r="F7" s="38">
        <f>'[2]1.1'!$I$34</f>
        <v>24520</v>
      </c>
      <c r="G7" s="39">
        <f>ROUND(E7*F7,0)</f>
        <v>3995311</v>
      </c>
    </row>
    <row r="8" spans="2:7" x14ac:dyDescent="0.2">
      <c r="B8" s="13">
        <v>1.2</v>
      </c>
      <c r="C8" s="21" t="s">
        <v>35</v>
      </c>
      <c r="D8" s="15" t="s">
        <v>9</v>
      </c>
      <c r="E8" s="17">
        <f>'[1]1.2'!$AN$47</f>
        <v>153.33449999999999</v>
      </c>
      <c r="F8" s="38">
        <f>'[2]1.2'!$I$34</f>
        <v>12935</v>
      </c>
      <c r="G8" s="39">
        <f t="shared" ref="G8:G13" si="0">ROUND(E8*F8,0)</f>
        <v>1983382</v>
      </c>
    </row>
    <row r="9" spans="2:7" x14ac:dyDescent="0.2">
      <c r="B9" s="13">
        <v>1.3</v>
      </c>
      <c r="C9" s="21" t="s">
        <v>36</v>
      </c>
      <c r="D9" s="15" t="s">
        <v>9</v>
      </c>
      <c r="E9" s="17">
        <f>'[1]1.3'!$AN$47</f>
        <v>201.98159999999999</v>
      </c>
      <c r="F9" s="38">
        <f>'[2]1,3'!$I$34</f>
        <v>68838</v>
      </c>
      <c r="G9" s="39">
        <f t="shared" si="0"/>
        <v>13904009</v>
      </c>
    </row>
    <row r="10" spans="2:7" x14ac:dyDescent="0.2">
      <c r="B10" s="13">
        <v>1.4</v>
      </c>
      <c r="C10" s="21" t="s">
        <v>37</v>
      </c>
      <c r="D10" s="15" t="s">
        <v>9</v>
      </c>
      <c r="E10" s="17">
        <f>'[1]1,4'!$AN$47</f>
        <v>13.572000000000001</v>
      </c>
      <c r="F10" s="38">
        <f>'[2]1,4'!$I$34</f>
        <v>21949</v>
      </c>
      <c r="G10" s="39">
        <f t="shared" si="0"/>
        <v>297892</v>
      </c>
    </row>
    <row r="11" spans="2:7" x14ac:dyDescent="0.2">
      <c r="B11" s="13">
        <v>1.5</v>
      </c>
      <c r="C11" s="12" t="s">
        <v>72</v>
      </c>
      <c r="D11" s="15" t="s">
        <v>9</v>
      </c>
      <c r="E11" s="17">
        <f>'[1]1.5'!$AN$47</f>
        <v>165.86</v>
      </c>
      <c r="F11" s="38">
        <f>'[2]1,5'!$I$34</f>
        <v>13320</v>
      </c>
      <c r="G11" s="39">
        <f t="shared" si="0"/>
        <v>2209255</v>
      </c>
    </row>
    <row r="12" spans="2:7" x14ac:dyDescent="0.2">
      <c r="B12" s="13">
        <v>1.6</v>
      </c>
      <c r="C12" s="12" t="s">
        <v>73</v>
      </c>
      <c r="D12" s="15" t="s">
        <v>9</v>
      </c>
      <c r="E12" s="17">
        <f>'[1]1.6'!$AN$47</f>
        <v>298.548</v>
      </c>
      <c r="F12" s="38">
        <f>'[2]1,6'!$I$34</f>
        <v>16271</v>
      </c>
      <c r="G12" s="39">
        <f t="shared" si="0"/>
        <v>4857675</v>
      </c>
    </row>
    <row r="13" spans="2:7" x14ac:dyDescent="0.2">
      <c r="B13" s="13">
        <v>1.7</v>
      </c>
      <c r="C13" s="12" t="s">
        <v>74</v>
      </c>
      <c r="D13" s="15" t="s">
        <v>12</v>
      </c>
      <c r="E13" s="17">
        <f>'[1]1,7'!$AN$47</f>
        <v>8</v>
      </c>
      <c r="F13" s="38">
        <f>'[2]1,7'!$I$34</f>
        <v>36326</v>
      </c>
      <c r="G13" s="39">
        <f t="shared" si="0"/>
        <v>290608</v>
      </c>
    </row>
    <row r="14" spans="2:7" x14ac:dyDescent="0.2">
      <c r="B14" s="13"/>
      <c r="C14" s="21"/>
      <c r="D14" s="15"/>
      <c r="E14" s="17"/>
      <c r="F14" s="38"/>
      <c r="G14" s="39"/>
    </row>
    <row r="15" spans="2:7" x14ac:dyDescent="0.2">
      <c r="B15" s="13">
        <v>2</v>
      </c>
      <c r="C15" s="14" t="s">
        <v>38</v>
      </c>
      <c r="D15" s="15"/>
      <c r="E15" s="17"/>
      <c r="F15" s="38"/>
      <c r="G15" s="39"/>
    </row>
    <row r="16" spans="2:7" ht="25.5" x14ac:dyDescent="0.2">
      <c r="B16" s="13">
        <v>2.1</v>
      </c>
      <c r="C16" s="22" t="s">
        <v>39</v>
      </c>
      <c r="D16" s="15" t="s">
        <v>15</v>
      </c>
      <c r="E16" s="17">
        <f>'[1]2,1'!$AN$47</f>
        <v>95.507999999999996</v>
      </c>
      <c r="F16" s="38">
        <f>'[2]2,1'!$I$34</f>
        <v>91583</v>
      </c>
      <c r="G16" s="39">
        <f t="shared" ref="G16:G17" si="1">ROUND(E16*F16,0)</f>
        <v>8746909</v>
      </c>
    </row>
    <row r="17" spans="2:7" ht="25.5" x14ac:dyDescent="0.2">
      <c r="B17" s="13">
        <v>2.2000000000000002</v>
      </c>
      <c r="C17" s="21" t="s">
        <v>53</v>
      </c>
      <c r="D17" s="15" t="s">
        <v>15</v>
      </c>
      <c r="E17" s="17">
        <f>'[1]2,2'!$AN$47</f>
        <v>95.507999999999996</v>
      </c>
      <c r="F17" s="38">
        <f>'[2]2,2'!$I$34</f>
        <v>139006</v>
      </c>
      <c r="G17" s="39">
        <f t="shared" si="1"/>
        <v>13276185</v>
      </c>
    </row>
    <row r="18" spans="2:7" x14ac:dyDescent="0.2">
      <c r="B18" s="13"/>
      <c r="C18" s="21"/>
      <c r="D18" s="15"/>
      <c r="E18" s="17"/>
      <c r="F18" s="38"/>
      <c r="G18" s="39"/>
    </row>
    <row r="19" spans="2:7" x14ac:dyDescent="0.2">
      <c r="B19" s="13">
        <v>3</v>
      </c>
      <c r="C19" s="14" t="s">
        <v>40</v>
      </c>
      <c r="D19" s="15"/>
      <c r="E19" s="17"/>
      <c r="F19" s="38"/>
      <c r="G19" s="39"/>
    </row>
    <row r="20" spans="2:7" x14ac:dyDescent="0.2">
      <c r="B20" s="13">
        <v>3.1</v>
      </c>
      <c r="C20" s="12" t="s">
        <v>75</v>
      </c>
      <c r="D20" s="15" t="s">
        <v>9</v>
      </c>
      <c r="E20" s="17">
        <f>'[1]3,1'!$AN$47</f>
        <v>162.9409</v>
      </c>
      <c r="F20" s="38">
        <f>'[2]3,1'!$I$34</f>
        <v>75412</v>
      </c>
      <c r="G20" s="39">
        <f>ROUND(E20*F20,0)</f>
        <v>12287699</v>
      </c>
    </row>
    <row r="21" spans="2:7" x14ac:dyDescent="0.2">
      <c r="B21" s="13"/>
      <c r="C21" s="21"/>
      <c r="D21" s="15"/>
      <c r="E21" s="17"/>
      <c r="F21" s="38"/>
      <c r="G21" s="39"/>
    </row>
    <row r="22" spans="2:7" x14ac:dyDescent="0.2">
      <c r="B22" s="13"/>
      <c r="C22" s="21"/>
      <c r="D22" s="15"/>
      <c r="E22" s="17"/>
      <c r="F22" s="38"/>
      <c r="G22" s="39"/>
    </row>
    <row r="23" spans="2:7" x14ac:dyDescent="0.2">
      <c r="B23" s="13">
        <v>4</v>
      </c>
      <c r="C23" s="14" t="s">
        <v>16</v>
      </c>
      <c r="D23" s="15"/>
      <c r="E23" s="17"/>
      <c r="F23" s="38"/>
      <c r="G23" s="39"/>
    </row>
    <row r="24" spans="2:7" x14ac:dyDescent="0.2">
      <c r="B24" s="13">
        <v>4.0999999999999996</v>
      </c>
      <c r="C24" s="21" t="s">
        <v>41</v>
      </c>
      <c r="D24" s="15" t="s">
        <v>9</v>
      </c>
      <c r="E24" s="17">
        <f>'[1]4,1'!$AN$47</f>
        <v>3.6</v>
      </c>
      <c r="F24" s="38">
        <f>'[2]4,1'!$I$34</f>
        <v>132830</v>
      </c>
      <c r="G24" s="39">
        <f t="shared" ref="G24:G33" si="2">ROUND(E24*F24,0)</f>
        <v>478188</v>
      </c>
    </row>
    <row r="25" spans="2:7" x14ac:dyDescent="0.2">
      <c r="B25" s="13">
        <v>4.2</v>
      </c>
      <c r="C25" s="21" t="s">
        <v>93</v>
      </c>
      <c r="D25" s="15" t="s">
        <v>9</v>
      </c>
      <c r="E25" s="17">
        <f>'[1]4,2'!$AN$47</f>
        <v>165.86</v>
      </c>
      <c r="F25" s="38">
        <f>'[2]4,2'!$I$34</f>
        <v>34741</v>
      </c>
      <c r="G25" s="39">
        <f t="shared" si="2"/>
        <v>5762142</v>
      </c>
    </row>
    <row r="26" spans="2:7" x14ac:dyDescent="0.2">
      <c r="B26" s="13">
        <v>4.3</v>
      </c>
      <c r="C26" s="12" t="s">
        <v>76</v>
      </c>
      <c r="D26" s="15" t="s">
        <v>9</v>
      </c>
      <c r="E26" s="17">
        <f>'[1]4,3'!$AN$47</f>
        <v>165.86</v>
      </c>
      <c r="F26" s="38">
        <f>'[2]4,3'!$I$34</f>
        <v>20604</v>
      </c>
      <c r="G26" s="39">
        <f t="shared" si="2"/>
        <v>3417379</v>
      </c>
    </row>
    <row r="27" spans="2:7" x14ac:dyDescent="0.2">
      <c r="B27" s="13">
        <v>4.4000000000000004</v>
      </c>
      <c r="C27" s="21" t="s">
        <v>42</v>
      </c>
      <c r="D27" s="15" t="s">
        <v>9</v>
      </c>
      <c r="E27" s="17">
        <f>'[1]4,4'!$AN$47</f>
        <v>165.86</v>
      </c>
      <c r="F27" s="38">
        <f>'[2]4,4'!$I$34</f>
        <v>28779</v>
      </c>
      <c r="G27" s="39">
        <f t="shared" si="2"/>
        <v>4773285</v>
      </c>
    </row>
    <row r="28" spans="2:7" x14ac:dyDescent="0.2">
      <c r="B28" s="13">
        <v>4.5</v>
      </c>
      <c r="C28" s="21" t="s">
        <v>43</v>
      </c>
      <c r="D28" s="15" t="s">
        <v>9</v>
      </c>
      <c r="E28" s="17">
        <f>'[1]4,5'!$AN$47</f>
        <v>295.45599999999996</v>
      </c>
      <c r="F28" s="38">
        <f>'[2]4,5'!$I$34</f>
        <v>76439</v>
      </c>
      <c r="G28" s="39">
        <f t="shared" si="2"/>
        <v>22584361</v>
      </c>
    </row>
    <row r="29" spans="2:7" x14ac:dyDescent="0.2">
      <c r="B29" s="13">
        <v>4.5999999999999996</v>
      </c>
      <c r="C29" s="21" t="s">
        <v>44</v>
      </c>
      <c r="D29" s="15" t="s">
        <v>12</v>
      </c>
      <c r="E29" s="17">
        <f>'[1]4,6'!$AN$47</f>
        <v>13</v>
      </c>
      <c r="F29" s="38">
        <f>'[2]4,6'!$I$34</f>
        <v>269734</v>
      </c>
      <c r="G29" s="39">
        <f t="shared" si="2"/>
        <v>3506542</v>
      </c>
    </row>
    <row r="30" spans="2:7" x14ac:dyDescent="0.2">
      <c r="B30" s="13">
        <v>4.7</v>
      </c>
      <c r="C30" s="21" t="s">
        <v>45</v>
      </c>
      <c r="D30" s="15" t="s">
        <v>12</v>
      </c>
      <c r="E30" s="17">
        <f>'[1]4,7'!$AN$47</f>
        <v>4</v>
      </c>
      <c r="F30" s="38">
        <f>'[2]4,7'!$I$34</f>
        <v>349434</v>
      </c>
      <c r="G30" s="39">
        <f t="shared" si="2"/>
        <v>1397736</v>
      </c>
    </row>
    <row r="31" spans="2:7" x14ac:dyDescent="0.2">
      <c r="B31" s="13">
        <v>4.8</v>
      </c>
      <c r="C31" s="21" t="s">
        <v>46</v>
      </c>
      <c r="D31" s="15" t="s">
        <v>12</v>
      </c>
      <c r="E31" s="17">
        <f>'[1]4,8'!$AN$47</f>
        <v>2</v>
      </c>
      <c r="F31" s="38">
        <f>'[2]4,8'!$I$34</f>
        <v>349434</v>
      </c>
      <c r="G31" s="39">
        <f t="shared" si="2"/>
        <v>698868</v>
      </c>
    </row>
    <row r="32" spans="2:7" x14ac:dyDescent="0.2">
      <c r="B32" s="13">
        <v>4.9000000000000004</v>
      </c>
      <c r="C32" s="21" t="s">
        <v>94</v>
      </c>
      <c r="D32" s="15" t="s">
        <v>9</v>
      </c>
      <c r="E32" s="17">
        <f>'[1]4,9'!$AN$47</f>
        <v>132.55199999999999</v>
      </c>
      <c r="F32" s="38">
        <f>'[2]4,9'!$I$34</f>
        <v>29897</v>
      </c>
      <c r="G32" s="39">
        <f t="shared" si="2"/>
        <v>3962907</v>
      </c>
    </row>
    <row r="33" spans="2:7" x14ac:dyDescent="0.2">
      <c r="B33" s="23">
        <v>4.0999999999999996</v>
      </c>
      <c r="C33" s="22" t="s">
        <v>66</v>
      </c>
      <c r="D33" s="15" t="s">
        <v>9</v>
      </c>
      <c r="E33" s="17">
        <f>'[1]4,10'!$AN$47</f>
        <v>142.2225</v>
      </c>
      <c r="F33" s="38">
        <f>'[2]4,10'!$I$34</f>
        <v>29897</v>
      </c>
      <c r="G33" s="39">
        <f t="shared" si="2"/>
        <v>4252026</v>
      </c>
    </row>
    <row r="34" spans="2:7" x14ac:dyDescent="0.2">
      <c r="B34" s="13"/>
      <c r="C34" s="21"/>
      <c r="D34" s="15"/>
      <c r="E34" s="17"/>
      <c r="F34" s="38"/>
      <c r="G34" s="39"/>
    </row>
    <row r="35" spans="2:7" x14ac:dyDescent="0.2">
      <c r="B35" s="13">
        <v>5</v>
      </c>
      <c r="C35" s="14" t="s">
        <v>47</v>
      </c>
      <c r="D35" s="15"/>
      <c r="E35" s="17"/>
      <c r="F35" s="38"/>
      <c r="G35" s="39"/>
    </row>
    <row r="36" spans="2:7" x14ac:dyDescent="0.2">
      <c r="B36" s="13">
        <v>5.0999999999999996</v>
      </c>
      <c r="C36" s="21" t="s">
        <v>48</v>
      </c>
      <c r="D36" s="15" t="s">
        <v>9</v>
      </c>
      <c r="E36" s="17">
        <f>'[1]5,1'!$AN$47</f>
        <v>196.43029999999999</v>
      </c>
      <c r="F36" s="38">
        <f>'[2]5,1'!$I$34</f>
        <v>46704</v>
      </c>
      <c r="G36" s="39">
        <f t="shared" ref="G36:G43" si="3">ROUND(E36*F36,0)</f>
        <v>9174081</v>
      </c>
    </row>
    <row r="37" spans="2:7" ht="25.5" x14ac:dyDescent="0.2">
      <c r="B37" s="13">
        <v>5.2</v>
      </c>
      <c r="C37" s="21" t="s">
        <v>49</v>
      </c>
      <c r="D37" s="15" t="s">
        <v>9</v>
      </c>
      <c r="E37" s="17">
        <f>'[1]5,2'!$AN$47</f>
        <v>154.83789999999999</v>
      </c>
      <c r="F37" s="38">
        <f>'[2]5,2'!$I$34</f>
        <v>149291</v>
      </c>
      <c r="G37" s="39">
        <f t="shared" si="3"/>
        <v>23115905</v>
      </c>
    </row>
    <row r="38" spans="2:7" x14ac:dyDescent="0.2">
      <c r="B38" s="13">
        <v>5.3</v>
      </c>
      <c r="C38" s="21" t="s">
        <v>50</v>
      </c>
      <c r="D38" s="15" t="s">
        <v>13</v>
      </c>
      <c r="E38" s="17">
        <f>'[1]5,3'!$AN$47</f>
        <v>165.86</v>
      </c>
      <c r="F38" s="38">
        <f>'[2]5,3'!$I$34</f>
        <v>42131</v>
      </c>
      <c r="G38" s="39">
        <f t="shared" si="3"/>
        <v>6987848</v>
      </c>
    </row>
    <row r="39" spans="2:7" x14ac:dyDescent="0.2">
      <c r="B39" s="13">
        <v>5.4</v>
      </c>
      <c r="C39" s="21" t="s">
        <v>67</v>
      </c>
      <c r="D39" s="15" t="s">
        <v>9</v>
      </c>
      <c r="E39" s="17">
        <f>'[1]5,4'!$AN$47</f>
        <v>10.9108</v>
      </c>
      <c r="F39" s="38">
        <f>'[2]5,4'!$I$34</f>
        <v>116216</v>
      </c>
      <c r="G39" s="39">
        <f t="shared" si="3"/>
        <v>1268010</v>
      </c>
    </row>
    <row r="40" spans="2:7" x14ac:dyDescent="0.2">
      <c r="B40" s="13">
        <v>5.5</v>
      </c>
      <c r="C40" s="21" t="s">
        <v>68</v>
      </c>
      <c r="D40" s="15" t="s">
        <v>9</v>
      </c>
      <c r="E40" s="17">
        <f>'[1]5,5'!$AN$47</f>
        <v>29.520000000000003</v>
      </c>
      <c r="F40" s="38">
        <f>'[2]5,5'!$I$34</f>
        <v>114521</v>
      </c>
      <c r="G40" s="39">
        <f t="shared" si="3"/>
        <v>3380660</v>
      </c>
    </row>
    <row r="41" spans="2:7" x14ac:dyDescent="0.2">
      <c r="B41" s="13">
        <v>5.6</v>
      </c>
      <c r="C41" s="21" t="s">
        <v>95</v>
      </c>
      <c r="D41" s="15" t="s">
        <v>9</v>
      </c>
      <c r="E41" s="17">
        <f>'[1]5,6'!$AN$47</f>
        <v>43.68</v>
      </c>
      <c r="F41" s="38">
        <f>'[2]5,6'!$I$34</f>
        <v>114521</v>
      </c>
      <c r="G41" s="39">
        <f t="shared" si="3"/>
        <v>5002277</v>
      </c>
    </row>
    <row r="42" spans="2:7" x14ac:dyDescent="0.2">
      <c r="B42" s="13">
        <v>5.7</v>
      </c>
      <c r="C42" s="21" t="s">
        <v>51</v>
      </c>
      <c r="D42" s="15" t="s">
        <v>9</v>
      </c>
      <c r="E42" s="17">
        <f>'[1]5,7'!$AN$47</f>
        <v>9.6064000000000007</v>
      </c>
      <c r="F42" s="38">
        <f>'[2]5,7'!$I$34</f>
        <v>116216</v>
      </c>
      <c r="G42" s="39">
        <f t="shared" si="3"/>
        <v>1116417</v>
      </c>
    </row>
    <row r="43" spans="2:7" x14ac:dyDescent="0.2">
      <c r="B43" s="13">
        <v>5.8</v>
      </c>
      <c r="C43" s="21" t="s">
        <v>71</v>
      </c>
      <c r="D43" s="15" t="s">
        <v>9</v>
      </c>
      <c r="E43" s="17">
        <f>'[1]5,8'!$AN$47</f>
        <v>37.463799999999999</v>
      </c>
      <c r="F43" s="38">
        <f>'[2]5,8'!$I$34</f>
        <v>149291</v>
      </c>
      <c r="G43" s="39">
        <f t="shared" si="3"/>
        <v>5593008</v>
      </c>
    </row>
    <row r="44" spans="2:7" x14ac:dyDescent="0.2">
      <c r="B44" s="13"/>
      <c r="C44" s="21"/>
      <c r="D44" s="15"/>
      <c r="E44" s="17"/>
      <c r="F44" s="38"/>
      <c r="G44" s="39"/>
    </row>
    <row r="45" spans="2:7" x14ac:dyDescent="0.2">
      <c r="B45" s="13">
        <v>6</v>
      </c>
      <c r="C45" s="14" t="s">
        <v>52</v>
      </c>
      <c r="D45" s="15"/>
      <c r="E45" s="17"/>
      <c r="F45" s="38"/>
      <c r="G45" s="39"/>
    </row>
    <row r="46" spans="2:7" x14ac:dyDescent="0.2">
      <c r="B46" s="13">
        <v>6.1</v>
      </c>
      <c r="C46" s="21" t="s">
        <v>55</v>
      </c>
      <c r="D46" s="15" t="s">
        <v>9</v>
      </c>
      <c r="E46" s="17">
        <v>246.95798460373871</v>
      </c>
      <c r="F46" s="38">
        <f>'[2]6,1'!$I$34</f>
        <v>141856</v>
      </c>
      <c r="G46" s="39">
        <f t="shared" ref="G46:G51" si="4">ROUND(E46*F46,0)</f>
        <v>35032472</v>
      </c>
    </row>
    <row r="47" spans="2:7" x14ac:dyDescent="0.2">
      <c r="B47" s="13">
        <v>6.2</v>
      </c>
      <c r="C47" s="12" t="s">
        <v>77</v>
      </c>
      <c r="D47" s="15" t="s">
        <v>13</v>
      </c>
      <c r="E47" s="17">
        <f>'[1]6,2'!$AN$47</f>
        <v>12.59</v>
      </c>
      <c r="F47" s="38">
        <f>'[2]6,2'!$I$34</f>
        <v>127449</v>
      </c>
      <c r="G47" s="39">
        <f t="shared" si="4"/>
        <v>1604583</v>
      </c>
    </row>
    <row r="48" spans="2:7" x14ac:dyDescent="0.2">
      <c r="B48" s="13">
        <v>6.3</v>
      </c>
      <c r="C48" s="21" t="s">
        <v>56</v>
      </c>
      <c r="D48" s="15" t="s">
        <v>57</v>
      </c>
      <c r="E48" s="17">
        <f>'[1]6,3'!$AN$47</f>
        <v>1917.5</v>
      </c>
      <c r="F48" s="38">
        <f>'[2]6,3'!$I$36</f>
        <v>27200</v>
      </c>
      <c r="G48" s="39">
        <f t="shared" si="4"/>
        <v>52156000</v>
      </c>
    </row>
    <row r="49" spans="2:7" x14ac:dyDescent="0.2">
      <c r="B49" s="13">
        <v>6.4</v>
      </c>
      <c r="C49" s="21" t="s">
        <v>58</v>
      </c>
      <c r="D49" s="15" t="s">
        <v>9</v>
      </c>
      <c r="E49" s="17">
        <f>'[1]6,4'!$AN$47</f>
        <v>162.9409</v>
      </c>
      <c r="F49" s="38">
        <f>'[2]6,4'!$I$34</f>
        <v>111137</v>
      </c>
      <c r="G49" s="39">
        <f t="shared" si="4"/>
        <v>18108763</v>
      </c>
    </row>
    <row r="50" spans="2:7" x14ac:dyDescent="0.2">
      <c r="B50" s="13">
        <v>6.5</v>
      </c>
      <c r="C50" s="21" t="s">
        <v>59</v>
      </c>
      <c r="D50" s="15" t="s">
        <v>13</v>
      </c>
      <c r="E50" s="17">
        <f>'[1]6,5'!$AN$47</f>
        <v>189.49000000000004</v>
      </c>
      <c r="F50" s="38">
        <f>'[2]6,5'!$I$34</f>
        <v>23459</v>
      </c>
      <c r="G50" s="39">
        <f t="shared" si="4"/>
        <v>4445246</v>
      </c>
    </row>
    <row r="51" spans="2:7" x14ac:dyDescent="0.2">
      <c r="B51" s="13">
        <v>6.6</v>
      </c>
      <c r="C51" s="21" t="s">
        <v>96</v>
      </c>
      <c r="D51" s="15" t="s">
        <v>13</v>
      </c>
      <c r="E51" s="17">
        <f>'[1]6,6'!$AN$47</f>
        <v>12.1</v>
      </c>
      <c r="F51" s="38">
        <f>'[2]6,6'!$I$34</f>
        <v>57778</v>
      </c>
      <c r="G51" s="39">
        <f t="shared" si="4"/>
        <v>699114</v>
      </c>
    </row>
    <row r="52" spans="2:7" x14ac:dyDescent="0.2">
      <c r="B52" s="13"/>
      <c r="C52" s="21"/>
      <c r="D52" s="15"/>
      <c r="E52" s="17"/>
      <c r="F52" s="38"/>
      <c r="G52" s="39"/>
    </row>
    <row r="53" spans="2:7" x14ac:dyDescent="0.2">
      <c r="B53" s="13"/>
      <c r="C53" s="21"/>
      <c r="D53" s="15"/>
      <c r="E53" s="17"/>
      <c r="F53" s="38"/>
      <c r="G53" s="39"/>
    </row>
    <row r="54" spans="2:7" x14ac:dyDescent="0.2">
      <c r="B54" s="13">
        <v>7</v>
      </c>
      <c r="C54" s="14" t="s">
        <v>14</v>
      </c>
      <c r="D54" s="15"/>
      <c r="E54" s="17"/>
      <c r="F54" s="38"/>
      <c r="G54" s="39"/>
    </row>
    <row r="55" spans="2:7" x14ac:dyDescent="0.2">
      <c r="B55" s="13"/>
      <c r="C55" s="21"/>
      <c r="D55" s="15"/>
      <c r="E55" s="17"/>
      <c r="F55" s="38"/>
      <c r="G55" s="39"/>
    </row>
    <row r="56" spans="2:7" x14ac:dyDescent="0.2">
      <c r="B56" s="13"/>
      <c r="C56" s="21"/>
      <c r="D56" s="15"/>
      <c r="E56" s="17"/>
      <c r="F56" s="38"/>
      <c r="G56" s="39"/>
    </row>
    <row r="57" spans="2:7" x14ac:dyDescent="0.2">
      <c r="B57" s="13">
        <v>7.1</v>
      </c>
      <c r="C57" s="21" t="s">
        <v>62</v>
      </c>
      <c r="D57" s="15" t="s">
        <v>12</v>
      </c>
      <c r="E57" s="17">
        <f>'[1]7,1'!$AN$47</f>
        <v>20</v>
      </c>
      <c r="F57" s="38">
        <f>'[2]7,1'!$I$38</f>
        <v>34905</v>
      </c>
      <c r="G57" s="39">
        <f t="shared" ref="G57:G60" si="5">ROUND(E57*F57,0)</f>
        <v>698100</v>
      </c>
    </row>
    <row r="58" spans="2:7" x14ac:dyDescent="0.2">
      <c r="B58" s="13">
        <v>7.2</v>
      </c>
      <c r="C58" s="21" t="s">
        <v>60</v>
      </c>
      <c r="D58" s="15" t="s">
        <v>12</v>
      </c>
      <c r="E58" s="17">
        <f>'[1]7,2'!$AN$47</f>
        <v>20</v>
      </c>
      <c r="F58" s="38">
        <f>'[2]7,2'!$I$38</f>
        <v>30505</v>
      </c>
      <c r="G58" s="39">
        <f t="shared" si="5"/>
        <v>610100</v>
      </c>
    </row>
    <row r="59" spans="2:7" ht="28.5" customHeight="1" x14ac:dyDescent="0.2">
      <c r="B59" s="13">
        <v>7.3</v>
      </c>
      <c r="C59" s="12" t="s">
        <v>78</v>
      </c>
      <c r="D59" s="15" t="s">
        <v>12</v>
      </c>
      <c r="E59" s="17">
        <f>'[1]7,3'!$AN$47</f>
        <v>23</v>
      </c>
      <c r="F59" s="38">
        <f>'[2]7,3'!$I$34</f>
        <v>151503</v>
      </c>
      <c r="G59" s="39">
        <f t="shared" si="5"/>
        <v>3484569</v>
      </c>
    </row>
    <row r="60" spans="2:7" ht="28.5" customHeight="1" x14ac:dyDescent="0.2">
      <c r="B60" s="13">
        <v>7.4</v>
      </c>
      <c r="C60" s="21" t="s">
        <v>61</v>
      </c>
      <c r="D60" s="15" t="s">
        <v>12</v>
      </c>
      <c r="E60" s="17">
        <f>'[1]7,4'!$AN$47</f>
        <v>15</v>
      </c>
      <c r="F60" s="38">
        <f>'[2]7,4'!$I$34</f>
        <v>78562</v>
      </c>
      <c r="G60" s="39">
        <f t="shared" si="5"/>
        <v>1178430</v>
      </c>
    </row>
    <row r="61" spans="2:7" x14ac:dyDescent="0.2">
      <c r="B61" s="13"/>
      <c r="C61" s="21"/>
      <c r="D61" s="15"/>
      <c r="E61" s="17"/>
      <c r="F61" s="38"/>
      <c r="G61" s="39"/>
    </row>
    <row r="62" spans="2:7" x14ac:dyDescent="0.2">
      <c r="B62" s="13"/>
      <c r="C62" s="21"/>
      <c r="D62" s="15"/>
      <c r="E62" s="17"/>
      <c r="F62" s="38"/>
      <c r="G62" s="39"/>
    </row>
    <row r="63" spans="2:7" x14ac:dyDescent="0.2">
      <c r="B63" s="13">
        <v>8</v>
      </c>
      <c r="C63" s="14" t="s">
        <v>79</v>
      </c>
      <c r="D63" s="15"/>
      <c r="E63" s="17"/>
      <c r="F63" s="38"/>
      <c r="G63" s="39"/>
    </row>
    <row r="64" spans="2:7" x14ac:dyDescent="0.2">
      <c r="B64" s="13">
        <v>8.1</v>
      </c>
      <c r="C64" s="12" t="s">
        <v>80</v>
      </c>
      <c r="D64" s="16" t="s">
        <v>12</v>
      </c>
      <c r="E64" s="17">
        <f>'[1]8,1'!$AN$47</f>
        <v>10</v>
      </c>
      <c r="F64" s="38">
        <f>'[2]8,1'!$I$38</f>
        <v>69930</v>
      </c>
      <c r="G64" s="39">
        <f t="shared" ref="G64:G72" si="6">ROUND(E64*F64,0)</f>
        <v>699300</v>
      </c>
    </row>
    <row r="65" spans="2:7" x14ac:dyDescent="0.2">
      <c r="B65" s="13">
        <v>8.1999999999999993</v>
      </c>
      <c r="C65" s="12" t="s">
        <v>81</v>
      </c>
      <c r="D65" s="16" t="s">
        <v>12</v>
      </c>
      <c r="E65" s="17">
        <f>'[1]8,2'!$AN$47</f>
        <v>10</v>
      </c>
      <c r="F65" s="38">
        <f>'[2]8,2'!$I$38</f>
        <v>97602</v>
      </c>
      <c r="G65" s="39">
        <f t="shared" si="6"/>
        <v>976020</v>
      </c>
    </row>
    <row r="66" spans="2:7" x14ac:dyDescent="0.2">
      <c r="B66" s="13">
        <v>8.3000000000000007</v>
      </c>
      <c r="C66" s="12" t="s">
        <v>82</v>
      </c>
      <c r="D66" s="16" t="s">
        <v>12</v>
      </c>
      <c r="E66" s="17">
        <v>4</v>
      </c>
      <c r="F66" s="38">
        <f>'[2]8,3'!$I$37</f>
        <v>122560</v>
      </c>
      <c r="G66" s="39">
        <f t="shared" si="6"/>
        <v>490240</v>
      </c>
    </row>
    <row r="67" spans="2:7" x14ac:dyDescent="0.2">
      <c r="B67" s="13">
        <v>8.4</v>
      </c>
      <c r="C67" s="12" t="s">
        <v>83</v>
      </c>
      <c r="D67" s="16" t="s">
        <v>12</v>
      </c>
      <c r="E67" s="17">
        <f>'[1]8,4'!$AN$47</f>
        <v>6</v>
      </c>
      <c r="F67" s="38">
        <f>'[2]8,4'!$I$37</f>
        <v>82550</v>
      </c>
      <c r="G67" s="39">
        <f t="shared" si="6"/>
        <v>495300</v>
      </c>
    </row>
    <row r="68" spans="2:7" x14ac:dyDescent="0.2">
      <c r="B68" s="13">
        <v>8.5</v>
      </c>
      <c r="C68" s="12" t="s">
        <v>84</v>
      </c>
      <c r="D68" s="16" t="s">
        <v>12</v>
      </c>
      <c r="E68" s="17">
        <f>'[1]8,5'!$AN$47</f>
        <v>3</v>
      </c>
      <c r="F68" s="38">
        <f>'[2]8,5'!$I$38</f>
        <v>658176</v>
      </c>
      <c r="G68" s="39">
        <f t="shared" si="6"/>
        <v>1974528</v>
      </c>
    </row>
    <row r="69" spans="2:7" x14ac:dyDescent="0.2">
      <c r="B69" s="13">
        <v>8.6</v>
      </c>
      <c r="C69" s="12" t="s">
        <v>85</v>
      </c>
      <c r="D69" s="16" t="s">
        <v>12</v>
      </c>
      <c r="E69" s="17">
        <f>'[1]8,6'!$AN$47</f>
        <v>1</v>
      </c>
      <c r="F69" s="38">
        <f>'[2]8,6'!$I$38</f>
        <v>880443</v>
      </c>
      <c r="G69" s="39">
        <f t="shared" si="6"/>
        <v>880443</v>
      </c>
    </row>
    <row r="70" spans="2:7" x14ac:dyDescent="0.2">
      <c r="B70" s="13">
        <v>8.6999999999999993</v>
      </c>
      <c r="C70" s="12" t="s">
        <v>86</v>
      </c>
      <c r="D70" s="16" t="s">
        <v>13</v>
      </c>
      <c r="E70" s="17">
        <f>'[1]8,7'!$AN$47</f>
        <v>34.19</v>
      </c>
      <c r="F70" s="38">
        <f>'[2]8,7'!$I$37</f>
        <v>38561</v>
      </c>
      <c r="G70" s="39">
        <f t="shared" si="6"/>
        <v>1318401</v>
      </c>
    </row>
    <row r="71" spans="2:7" x14ac:dyDescent="0.2">
      <c r="B71" s="13">
        <v>8.8000000000000007</v>
      </c>
      <c r="C71" s="12" t="s">
        <v>87</v>
      </c>
      <c r="D71" s="16" t="s">
        <v>13</v>
      </c>
      <c r="E71" s="17">
        <f>'[1]8,8'!$AN$47</f>
        <v>30</v>
      </c>
      <c r="F71" s="38">
        <f>'[2]8,8'!$I$38</f>
        <v>19784</v>
      </c>
      <c r="G71" s="39">
        <f t="shared" si="6"/>
        <v>593520</v>
      </c>
    </row>
    <row r="72" spans="2:7" ht="25.5" x14ac:dyDescent="0.2">
      <c r="B72" s="13">
        <v>8.9</v>
      </c>
      <c r="C72" s="12" t="s">
        <v>97</v>
      </c>
      <c r="D72" s="16" t="s">
        <v>12</v>
      </c>
      <c r="E72" s="17">
        <f>'[1]8,9'!$AN$47</f>
        <v>1</v>
      </c>
      <c r="F72" s="38">
        <f>'[2]8,9'!$I$35</f>
        <v>2455069</v>
      </c>
      <c r="G72" s="39">
        <f t="shared" si="6"/>
        <v>2455069</v>
      </c>
    </row>
    <row r="73" spans="2:7" x14ac:dyDescent="0.2">
      <c r="B73" s="13"/>
      <c r="C73" s="21"/>
      <c r="D73" s="15"/>
      <c r="E73" s="17"/>
      <c r="F73" s="38"/>
      <c r="G73" s="39"/>
    </row>
    <row r="74" spans="2:7" x14ac:dyDescent="0.2">
      <c r="B74" s="13">
        <v>9</v>
      </c>
      <c r="C74" s="14" t="s">
        <v>88</v>
      </c>
      <c r="D74" s="15"/>
      <c r="E74" s="17"/>
      <c r="F74" s="38"/>
      <c r="G74" s="39"/>
    </row>
    <row r="75" spans="2:7" x14ac:dyDescent="0.2">
      <c r="B75" s="13">
        <v>9.1</v>
      </c>
      <c r="C75" s="12" t="s">
        <v>89</v>
      </c>
      <c r="D75" s="16" t="s">
        <v>12</v>
      </c>
      <c r="E75" s="17">
        <f>'[1]9,1'!$AN$47</f>
        <v>4</v>
      </c>
      <c r="F75" s="38">
        <f>'[2]9,1'!$I$34</f>
        <v>855888</v>
      </c>
      <c r="G75" s="39">
        <f t="shared" ref="G75:G78" si="7">ROUND(E75*F75,0)</f>
        <v>3423552</v>
      </c>
    </row>
    <row r="76" spans="2:7" x14ac:dyDescent="0.2">
      <c r="B76" s="13">
        <v>9.1999999999999993</v>
      </c>
      <c r="C76" s="12" t="s">
        <v>90</v>
      </c>
      <c r="D76" s="16" t="s">
        <v>12</v>
      </c>
      <c r="E76" s="17">
        <f>'[1]9,2'!$AN$47</f>
        <v>4</v>
      </c>
      <c r="F76" s="38">
        <f>'[2]9,2'!$I$34</f>
        <v>1306774</v>
      </c>
      <c r="G76" s="39">
        <f t="shared" si="7"/>
        <v>5227096</v>
      </c>
    </row>
    <row r="77" spans="2:7" x14ac:dyDescent="0.2">
      <c r="B77" s="13">
        <v>9.3000000000000007</v>
      </c>
      <c r="C77" s="12" t="s">
        <v>91</v>
      </c>
      <c r="D77" s="16" t="s">
        <v>12</v>
      </c>
      <c r="E77" s="17">
        <f>'[1]9,3'!$AN$47</f>
        <v>2</v>
      </c>
      <c r="F77" s="38">
        <f>'[2]9,3'!$I$34</f>
        <v>155274</v>
      </c>
      <c r="G77" s="39">
        <f t="shared" si="7"/>
        <v>310548</v>
      </c>
    </row>
    <row r="78" spans="2:7" x14ac:dyDescent="0.2">
      <c r="B78" s="13">
        <v>9.4</v>
      </c>
      <c r="C78" s="12" t="s">
        <v>92</v>
      </c>
      <c r="D78" s="16" t="s">
        <v>12</v>
      </c>
      <c r="E78" s="17">
        <f>'[1]9,4'!$AN$47</f>
        <v>4</v>
      </c>
      <c r="F78" s="38">
        <f>'[2]9,4'!$I$34</f>
        <v>164274</v>
      </c>
      <c r="G78" s="39">
        <f t="shared" si="7"/>
        <v>657096</v>
      </c>
    </row>
    <row r="79" spans="2:7" x14ac:dyDescent="0.2">
      <c r="B79" s="13"/>
      <c r="C79" s="21"/>
      <c r="D79" s="15"/>
      <c r="E79" s="17"/>
      <c r="F79" s="38"/>
      <c r="G79" s="39"/>
    </row>
    <row r="80" spans="2:7" x14ac:dyDescent="0.2">
      <c r="B80" s="13"/>
      <c r="C80" s="21"/>
      <c r="D80" s="15"/>
      <c r="E80" s="17"/>
      <c r="F80" s="38"/>
      <c r="G80" s="39"/>
    </row>
    <row r="81" spans="2:9" x14ac:dyDescent="0.2">
      <c r="B81" s="13">
        <v>10</v>
      </c>
      <c r="C81" s="14" t="s">
        <v>11</v>
      </c>
      <c r="D81" s="15"/>
      <c r="E81" s="17"/>
      <c r="F81" s="38"/>
      <c r="G81" s="39"/>
    </row>
    <row r="82" spans="2:9" x14ac:dyDescent="0.2">
      <c r="B82" s="24">
        <v>10.1</v>
      </c>
      <c r="C82" s="25" t="s">
        <v>10</v>
      </c>
      <c r="D82" s="26" t="s">
        <v>9</v>
      </c>
      <c r="E82" s="47">
        <v>159.18</v>
      </c>
      <c r="F82" s="48">
        <f>'[2]10,1'!$I$34</f>
        <v>11469</v>
      </c>
      <c r="G82" s="39">
        <f>ROUND(E82*F82,0)</f>
        <v>1825635</v>
      </c>
    </row>
    <row r="83" spans="2:9" ht="27" customHeight="1" thickBot="1" x14ac:dyDescent="0.25"/>
    <row r="84" spans="2:9" ht="18" customHeight="1" thickBot="1" x14ac:dyDescent="0.25">
      <c r="C84" s="4" t="s">
        <v>8</v>
      </c>
      <c r="D84" s="3"/>
      <c r="E84" s="29"/>
      <c r="F84" s="40"/>
      <c r="G84" s="41">
        <f>SUM(Tabla13[[ VALOR TOTAL]])</f>
        <v>307664690</v>
      </c>
    </row>
    <row r="85" spans="2:9" ht="18" customHeight="1" x14ac:dyDescent="0.2">
      <c r="C85" s="2" t="s">
        <v>7</v>
      </c>
    </row>
    <row r="86" spans="2:9" ht="18" customHeight="1" x14ac:dyDescent="0.2">
      <c r="C86" s="1" t="s">
        <v>6</v>
      </c>
      <c r="D86" s="8">
        <v>0.25</v>
      </c>
      <c r="G86" s="34">
        <f>ROUND($G$84*D86,0)</f>
        <v>76916173</v>
      </c>
    </row>
    <row r="87" spans="2:9" ht="18" customHeight="1" x14ac:dyDescent="0.2">
      <c r="C87" s="1" t="s">
        <v>5</v>
      </c>
      <c r="D87" s="8">
        <v>0.01</v>
      </c>
      <c r="G87" s="34">
        <f>ROUND($G$84*D87,0)</f>
        <v>3076647</v>
      </c>
    </row>
    <row r="88" spans="2:9" ht="18" customHeight="1" x14ac:dyDescent="0.2">
      <c r="C88" s="1" t="s">
        <v>4</v>
      </c>
      <c r="D88" s="8">
        <v>0.04</v>
      </c>
      <c r="G88" s="34">
        <f>ROUND($G$84*D88,0)</f>
        <v>12306588</v>
      </c>
    </row>
    <row r="89" spans="2:9" ht="18" customHeight="1" thickBot="1" x14ac:dyDescent="0.25">
      <c r="C89" s="1" t="s">
        <v>54</v>
      </c>
      <c r="D89" s="11">
        <v>0.19</v>
      </c>
      <c r="G89" s="34">
        <f>ROUND(G88*D89,0)</f>
        <v>2338252</v>
      </c>
    </row>
    <row r="90" spans="2:9" ht="18" customHeight="1" thickBot="1" x14ac:dyDescent="0.25">
      <c r="C90" s="4" t="s">
        <v>3</v>
      </c>
      <c r="D90" s="7">
        <f>SUM(D86:D88)</f>
        <v>0.3</v>
      </c>
      <c r="E90" s="29"/>
      <c r="F90" s="40"/>
      <c r="G90" s="41">
        <f>SUM(G86:G89)</f>
        <v>94637660</v>
      </c>
      <c r="I90" s="5"/>
    </row>
    <row r="91" spans="2:9" ht="18" customHeight="1" x14ac:dyDescent="0.2">
      <c r="C91" s="1" t="s">
        <v>2</v>
      </c>
      <c r="D91" s="8"/>
      <c r="G91" s="34">
        <f>G84+G90</f>
        <v>402302350</v>
      </c>
    </row>
    <row r="92" spans="2:9" ht="18" customHeight="1" thickBot="1" x14ac:dyDescent="0.25">
      <c r="C92" s="2"/>
      <c r="D92" s="8"/>
    </row>
    <row r="93" spans="2:9" ht="18" customHeight="1" thickBot="1" x14ac:dyDescent="0.25">
      <c r="C93" s="4" t="s">
        <v>1</v>
      </c>
      <c r="D93" s="46">
        <v>7.0000000000000007E-2</v>
      </c>
      <c r="E93" s="29"/>
      <c r="F93" s="40"/>
      <c r="G93" s="41">
        <f>ROUND(G91*D93,0)</f>
        <v>28161165</v>
      </c>
    </row>
    <row r="94" spans="2:9" ht="18" customHeight="1" thickBot="1" x14ac:dyDescent="0.25">
      <c r="C94" s="2"/>
      <c r="D94" s="6"/>
    </row>
    <row r="95" spans="2:9" ht="18" customHeight="1" thickBot="1" x14ac:dyDescent="0.25">
      <c r="C95" s="4" t="s">
        <v>0</v>
      </c>
      <c r="D95" s="3"/>
      <c r="E95" s="29"/>
      <c r="F95" s="40"/>
      <c r="G95" s="41">
        <f>G93+G91</f>
        <v>430463515</v>
      </c>
      <c r="I95" s="27">
        <v>430463515</v>
      </c>
    </row>
    <row r="96" spans="2:9" x14ac:dyDescent="0.2">
      <c r="I96" s="27">
        <f>+I95-G95</f>
        <v>0</v>
      </c>
    </row>
    <row r="97" spans="3:7" ht="15.75" customHeight="1" x14ac:dyDescent="0.2">
      <c r="C97" s="10" t="s">
        <v>29</v>
      </c>
      <c r="D97" s="10" t="s">
        <v>30</v>
      </c>
      <c r="E97" s="30"/>
      <c r="F97" s="42"/>
      <c r="G97" s="42"/>
    </row>
    <row r="98" spans="3:7" x14ac:dyDescent="0.2">
      <c r="C98" s="10" t="s">
        <v>64</v>
      </c>
      <c r="D98" s="10" t="s">
        <v>24</v>
      </c>
      <c r="E98" s="30"/>
      <c r="F98" s="42"/>
      <c r="G98" s="42"/>
    </row>
    <row r="99" spans="3:7" x14ac:dyDescent="0.2">
      <c r="C99" s="10" t="s">
        <v>63</v>
      </c>
      <c r="D99" s="10" t="s">
        <v>25</v>
      </c>
      <c r="E99" s="31"/>
      <c r="F99" s="42"/>
      <c r="G99" s="42"/>
    </row>
    <row r="100" spans="3:7" x14ac:dyDescent="0.2">
      <c r="C100" s="10" t="s">
        <v>26</v>
      </c>
      <c r="D100" s="10" t="s">
        <v>26</v>
      </c>
      <c r="E100" s="32"/>
      <c r="F100" s="43"/>
      <c r="G100" s="44"/>
    </row>
    <row r="101" spans="3:7" x14ac:dyDescent="0.2">
      <c r="C101" s="10"/>
      <c r="D101" s="10"/>
      <c r="E101" s="33"/>
      <c r="F101" s="45"/>
      <c r="G101" s="45"/>
    </row>
    <row r="102" spans="3:7" x14ac:dyDescent="0.2">
      <c r="C102" s="10"/>
      <c r="D102" s="10"/>
      <c r="E102" s="33"/>
      <c r="F102" s="45"/>
      <c r="G102" s="45"/>
    </row>
    <row r="103" spans="3:7" x14ac:dyDescent="0.2">
      <c r="C103" s="10"/>
      <c r="D103" s="10" t="s">
        <v>31</v>
      </c>
      <c r="E103" s="31"/>
      <c r="F103" s="42"/>
      <c r="G103" s="42"/>
    </row>
    <row r="104" spans="3:7" ht="15.75" customHeight="1" x14ac:dyDescent="0.2">
      <c r="C104" s="10"/>
      <c r="D104" s="10" t="s">
        <v>24</v>
      </c>
      <c r="E104" s="32"/>
      <c r="F104" s="43"/>
      <c r="G104" s="43"/>
    </row>
    <row r="105" spans="3:7" x14ac:dyDescent="0.2">
      <c r="C105" s="10"/>
      <c r="D105" s="10" t="s">
        <v>32</v>
      </c>
      <c r="E105" s="60" t="s">
        <v>33</v>
      </c>
      <c r="F105" s="60"/>
      <c r="G105" s="60"/>
    </row>
  </sheetData>
  <mergeCells count="5">
    <mergeCell ref="B2:G2"/>
    <mergeCell ref="B3:E3"/>
    <mergeCell ref="C4:E4"/>
    <mergeCell ref="F4:G4"/>
    <mergeCell ref="E105:G105"/>
  </mergeCells>
  <phoneticPr fontId="3" type="noConversion"/>
  <pageMargins left="0.70866141732283472" right="0.70866141732283472" top="0.74803149606299213" bottom="0.74803149606299213" header="0.31496062992125984" footer="0.31496062992125984"/>
  <pageSetup scale="52" orientation="portrait" horizontalDpi="4294967294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P. Adecuación</vt:lpstr>
      <vt:lpstr>'P. Adecuación'!Área_de_impresión</vt:lpstr>
      <vt:lpstr>'P. Adecuación'!Títulos_a_imprimir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Marin</dc:creator>
  <cp:lastModifiedBy>Rafael LLanos Rosenstand</cp:lastModifiedBy>
  <cp:lastPrinted>2024-09-26T01:13:15Z</cp:lastPrinted>
  <dcterms:created xsi:type="dcterms:W3CDTF">2022-09-14T04:06:08Z</dcterms:created>
  <dcterms:modified xsi:type="dcterms:W3CDTF">2024-11-28T00:31:57Z</dcterms:modified>
</cp:coreProperties>
</file>